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vkr\Downloads\"/>
    </mc:Choice>
  </mc:AlternateContent>
  <workbookProtection workbookAlgorithmName="SHA-512" workbookHashValue="y2JWlVftNBzskU3OirwaadbzWVVLVyddTC7DARMiQB5HcRAEcwNQ6dh+FrWRKQT80goEM9kZhY5ur05OavQ2Aw==" workbookSaltValue="KwhoRkyqbn1ThqiYmID4kg==" workbookSpinCount="100000" lockStructure="1"/>
  <bookViews>
    <workbookView xWindow="-105" yWindow="-105" windowWidth="23250" windowHeight="12450"/>
  </bookViews>
  <sheets>
    <sheet name="Ark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" i="1" l="1"/>
  <c r="D24" i="1"/>
  <c r="D23" i="1"/>
  <c r="D22" i="1"/>
  <c r="D21" i="1"/>
  <c r="E21" i="1" s="1"/>
  <c r="D20" i="1"/>
  <c r="E20" i="1" s="1"/>
  <c r="D19" i="1"/>
  <c r="D18" i="1"/>
  <c r="E18" i="1" s="1"/>
  <c r="D17" i="1"/>
  <c r="D16" i="1"/>
  <c r="E16" i="1" s="1"/>
  <c r="E12" i="1"/>
  <c r="D11" i="1"/>
  <c r="D10" i="1"/>
  <c r="E10" i="1" s="1"/>
  <c r="D9" i="1"/>
  <c r="E9" i="1" s="1"/>
  <c r="D8" i="1"/>
  <c r="E8" i="1" s="1"/>
  <c r="D7" i="1"/>
  <c r="E7" i="1" s="1"/>
  <c r="D6" i="1"/>
  <c r="E6" i="1" s="1"/>
  <c r="D5" i="1"/>
  <c r="E5" i="1" s="1"/>
  <c r="D4" i="1"/>
  <c r="E4" i="1" s="1"/>
  <c r="D3" i="1"/>
  <c r="E3" i="1" s="1"/>
  <c r="D2" i="1"/>
  <c r="E17" i="1"/>
  <c r="E19" i="1"/>
  <c r="E22" i="1"/>
  <c r="E23" i="1"/>
  <c r="E24" i="1"/>
  <c r="C25" i="1"/>
  <c r="E11" i="1"/>
  <c r="C13" i="1"/>
  <c r="E25" i="1" l="1"/>
  <c r="E13" i="1"/>
  <c r="H2" i="1" l="1"/>
  <c r="I2" i="1" s="1"/>
  <c r="K1" i="1" s="1"/>
</calcChain>
</file>

<file path=xl/sharedStrings.xml><?xml version="1.0" encoding="utf-8"?>
<sst xmlns="http://schemas.openxmlformats.org/spreadsheetml/2006/main" count="33" uniqueCount="33">
  <si>
    <t>Ingrediens</t>
  </si>
  <si>
    <t>Mængde af ingrediensen i gram</t>
  </si>
  <si>
    <t>Klimaaftryk pr. kg (CO2e)</t>
  </si>
  <si>
    <t>Ingrediensens klimaaftryk i kødsovsen (CO2e)</t>
  </si>
  <si>
    <t>Samlet klimaaftryk for den klassiske kødsovs (CO2e)</t>
  </si>
  <si>
    <t>Samlet klimaaftryk for din pastasovs (CO2e)</t>
  </si>
  <si>
    <t>CO2e-reduktion i procent</t>
  </si>
  <si>
    <t>Fyld</t>
  </si>
  <si>
    <t>Hakket oksekød</t>
  </si>
  <si>
    <t>Hakket svinekød</t>
  </si>
  <si>
    <t>Hakket kyllingekød</t>
  </si>
  <si>
    <t>Røde linser, dåse</t>
  </si>
  <si>
    <t>Grønne linser, dåse</t>
  </si>
  <si>
    <t>Kikærter, dåse</t>
  </si>
  <si>
    <t>Kidneybønner, dåse</t>
  </si>
  <si>
    <t>Gulerod, rå</t>
  </si>
  <si>
    <t>Squash, rå</t>
  </si>
  <si>
    <t>Champignon, rå</t>
  </si>
  <si>
    <t>Fyld i alt</t>
  </si>
  <si>
    <t>Ingredienser</t>
  </si>
  <si>
    <t>Hakket tomat</t>
  </si>
  <si>
    <t>Tomatpuré</t>
  </si>
  <si>
    <t>Løg</t>
  </si>
  <si>
    <t>Hvidløg</t>
  </si>
  <si>
    <t>Rapsolie</t>
  </si>
  <si>
    <t>Boullionterning</t>
  </si>
  <si>
    <t>Basilikum</t>
  </si>
  <si>
    <t>Salt</t>
  </si>
  <si>
    <t>Sort peber</t>
  </si>
  <si>
    <t>Basisingredienser i alt</t>
  </si>
  <si>
    <t xml:space="preserve">Data for champignong, kommer fra udenlandske champignons dyrket i drivhus. </t>
  </si>
  <si>
    <t>Knoldselleri, rå</t>
  </si>
  <si>
    <t xml:space="preserve">Alle data er for rå råvarer, da ingredienslisten er en opskrift. Vær dog opmærksom på, at bælgfrugter på dåse er tilberedte, og derfor er deres værdi baseret på tilberedte bælgfrugter.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</si>
</sst>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he Wave"/>
      <family val="2"/>
    </font>
    <font>
      <sz val="21"/>
      <color theme="1"/>
      <name val="Berlingske Serif Blk"/>
      <family val="3"/>
    </font>
    <font>
      <sz val="11"/>
      <color theme="1"/>
      <name val="Noto Serif"/>
      <family val="1"/>
    </font>
    <font>
      <sz val="10"/>
      <color rgb="FF1E1E1E"/>
      <name val="Noto Serif"/>
      <family val="1"/>
    </font>
    <font>
      <sz val="11"/>
      <color theme="0"/>
      <name val="Noto Serif"/>
      <family val="1"/>
    </font>
    <font>
      <b/>
      <sz val="14"/>
      <color rgb="FF395863"/>
      <name val="Noto Serif"/>
      <family val="1"/>
    </font>
    <font>
      <sz val="11"/>
      <color rgb="FF395863"/>
      <name val="Noto Serif"/>
      <family val="1"/>
    </font>
    <font>
      <sz val="12"/>
      <color rgb="FF395863"/>
      <name val="Noto Serif"/>
      <family val="1"/>
    </font>
    <font>
      <b/>
      <i/>
      <sz val="11"/>
      <color rgb="FF395863"/>
      <name val="Noto Serif"/>
      <family val="1"/>
    </font>
    <font>
      <b/>
      <i/>
      <sz val="32"/>
      <color rgb="FF395863"/>
      <name val="Noto Serif"/>
      <family val="1"/>
    </font>
    <font>
      <b/>
      <i/>
      <sz val="18"/>
      <color rgb="FF395863"/>
      <name val="Noto Serif"/>
      <family val="1"/>
    </font>
  </fonts>
  <fills count="4">
    <fill>
      <patternFill patternType="none"/>
    </fill>
    <fill>
      <patternFill patternType="gray125"/>
    </fill>
    <fill>
      <patternFill patternType="solid">
        <fgColor rgb="FF7FC9A8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3" borderId="1"/>
    <xf numFmtId="0" fontId="2" fillId="2" borderId="2" applyFont="0"/>
  </cellStyleXfs>
  <cellXfs count="25">
    <xf numFmtId="0" fontId="0" fillId="0" borderId="0" xfId="0"/>
    <xf numFmtId="0" fontId="2" fillId="0" borderId="0" xfId="0" applyFont="1"/>
    <xf numFmtId="0" fontId="0" fillId="2" borderId="0" xfId="0" applyFill="1"/>
    <xf numFmtId="0" fontId="2" fillId="2" borderId="0" xfId="0" applyFont="1" applyFill="1"/>
    <xf numFmtId="0" fontId="3" fillId="2" borderId="0" xfId="0" applyFont="1" applyFill="1" applyAlignment="1">
      <alignment textRotation="90"/>
    </xf>
    <xf numFmtId="0" fontId="2" fillId="0" borderId="0" xfId="0" applyFont="1" applyFill="1"/>
    <xf numFmtId="0" fontId="4" fillId="2" borderId="0" xfId="0" applyFont="1" applyFill="1"/>
    <xf numFmtId="0" fontId="4" fillId="3" borderId="1" xfId="2" applyFont="1" applyProtection="1">
      <protection locked="0"/>
    </xf>
    <xf numFmtId="0" fontId="5" fillId="2" borderId="0" xfId="0" applyFont="1" applyFill="1"/>
    <xf numFmtId="0" fontId="4" fillId="3" borderId="0" xfId="0" applyFont="1" applyFill="1" applyProtection="1">
      <protection locked="0"/>
    </xf>
    <xf numFmtId="0" fontId="6" fillId="2" borderId="0" xfId="0" applyFont="1" applyFill="1"/>
    <xf numFmtId="0" fontId="7" fillId="2" borderId="2" xfId="3" applyFont="1" applyProtection="1"/>
    <xf numFmtId="0" fontId="8" fillId="2" borderId="2" xfId="3" applyFont="1" applyProtection="1"/>
    <xf numFmtId="0" fontId="9" fillId="2" borderId="2" xfId="3" applyFont="1" applyProtection="1"/>
    <xf numFmtId="0" fontId="10" fillId="2" borderId="2" xfId="3" applyFont="1" applyAlignment="1" applyProtection="1">
      <alignment wrapText="1"/>
    </xf>
    <xf numFmtId="0" fontId="9" fillId="2" borderId="2" xfId="3" applyFont="1"/>
    <xf numFmtId="0" fontId="10" fillId="2" borderId="2" xfId="3" applyFont="1" applyAlignment="1" applyProtection="1">
      <alignment horizontal="center" wrapText="1"/>
    </xf>
    <xf numFmtId="0" fontId="10" fillId="2" borderId="2" xfId="3" applyFont="1" applyAlignment="1" applyProtection="1">
      <alignment horizontal="center" vertical="center" wrapText="1"/>
    </xf>
    <xf numFmtId="0" fontId="4" fillId="0" borderId="0" xfId="0" applyFont="1" applyFill="1" applyBorder="1"/>
    <xf numFmtId="0" fontId="4" fillId="0" borderId="0" xfId="0" applyFont="1" applyFill="1"/>
    <xf numFmtId="10" fontId="8" fillId="2" borderId="2" xfId="1" applyNumberFormat="1" applyFont="1" applyFill="1" applyBorder="1" applyAlignment="1" applyProtection="1">
      <alignment horizontal="center" vertical="center"/>
    </xf>
    <xf numFmtId="0" fontId="11" fillId="2" borderId="2" xfId="3" applyFont="1" applyAlignment="1">
      <alignment horizontal="center" vertical="center" wrapText="1"/>
    </xf>
    <xf numFmtId="0" fontId="12" fillId="2" borderId="0" xfId="0" applyFont="1" applyFill="1" applyAlignment="1">
      <alignment horizontal="right" vertical="center" textRotation="90"/>
    </xf>
    <xf numFmtId="0" fontId="12" fillId="2" borderId="0" xfId="0" applyFont="1" applyFill="1" applyAlignment="1">
      <alignment horizontal="right" vertical="center" textRotation="90" wrapText="1"/>
    </xf>
    <xf numFmtId="0" fontId="8" fillId="2" borderId="2" xfId="3" applyFont="1" applyAlignment="1" applyProtection="1">
      <alignment horizontal="center" vertical="center"/>
    </xf>
  </cellXfs>
  <cellStyles count="4">
    <cellStyle name="Format 1" xfId="2"/>
    <cellStyle name="Format 2" xfId="3"/>
    <cellStyle name="Normal" xfId="0" builtinId="0"/>
    <cellStyle name="Procent" xfId="1" builtinId="5"/>
  </cellStyles>
  <dxfs count="1">
    <dxf>
      <border>
        <horizontal style="thin">
          <color auto="1"/>
        </horizontal>
      </border>
    </dxf>
  </dxfs>
  <tableStyles count="1" defaultTableStyle="TableStyleMedium2" defaultPivotStyle="PivotStyleLight16">
    <tableStyle name="Tabeltypografi 1" pivot="0" count="1">
      <tableStyleElement type="wholeTable" dxfId="0"/>
    </tableStyle>
  </tableStyles>
  <colors>
    <mruColors>
      <color rgb="FFD23527"/>
      <color rgb="FFF8B469"/>
      <color rgb="FF395863"/>
      <color rgb="FF7FC9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1" u="none" strike="noStrike" kern="1200" spc="0" baseline="0">
                <a:solidFill>
                  <a:srgbClr val="D23527"/>
                </a:solidFill>
                <a:latin typeface="Berlingske Serif Blk" panose="02000A03080000020004" pitchFamily="50" charset="0"/>
                <a:ea typeface="+mn-ea"/>
                <a:cs typeface="+mn-cs"/>
              </a:defRPr>
            </a:pPr>
            <a:r>
              <a:rPr lang="da-DK" i="1">
                <a:solidFill>
                  <a:srgbClr val="D23527"/>
                </a:solidFill>
                <a:latin typeface="Berlingske Serif Blk" panose="02000A03080000020004" pitchFamily="50" charset="0"/>
              </a:rPr>
              <a:t>Klimaaftryk</a:t>
            </a:r>
            <a:r>
              <a:rPr lang="da-DK" i="1" baseline="0">
                <a:solidFill>
                  <a:srgbClr val="D23527"/>
                </a:solidFill>
                <a:latin typeface="Berlingske Serif Blk" panose="02000A03080000020004" pitchFamily="50" charset="0"/>
              </a:rPr>
              <a:t> i kødsovsen</a:t>
            </a:r>
            <a:endParaRPr lang="da-DK" i="1">
              <a:solidFill>
                <a:srgbClr val="D23527"/>
              </a:solidFill>
              <a:latin typeface="Berlingske Serif Blk" panose="02000A03080000020004" pitchFamily="50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1" u="none" strike="noStrike" kern="1200" spc="0" baseline="0">
              <a:solidFill>
                <a:srgbClr val="D23527"/>
              </a:solidFill>
              <a:latin typeface="Berlingske Serif Blk" panose="02000A03080000020004" pitchFamily="50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D23527"/>
            </a:solidFill>
            <a:ln>
              <a:noFill/>
            </a:ln>
            <a:effectLst/>
          </c:spPr>
          <c:invertIfNegative val="0"/>
          <c:cat>
            <c:strRef>
              <c:f>'Ark1'!$G$1:$H$1</c:f>
              <c:strCache>
                <c:ptCount val="2"/>
                <c:pt idx="0">
                  <c:v>Samlet klimaaftryk for den klassiske kødsovs (CO2e)</c:v>
                </c:pt>
                <c:pt idx="1">
                  <c:v>Samlet klimaaftryk for din pastasovs (CO2e)</c:v>
                </c:pt>
              </c:strCache>
            </c:strRef>
          </c:cat>
          <c:val>
            <c:numRef>
              <c:f>'Ark1'!$G$2:$H$2</c:f>
              <c:numCache>
                <c:formatCode>General</c:formatCode>
                <c:ptCount val="2"/>
                <c:pt idx="0">
                  <c:v>9.7260000000000009</c:v>
                </c:pt>
                <c:pt idx="1">
                  <c:v>9.7260000000000009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D3-4ABB-BA7B-DA4841393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8220559"/>
        <c:axId val="1948212239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'Ark1'!$G$1:$H$1</c15:sqref>
                        </c15:formulaRef>
                      </c:ext>
                    </c:extLst>
                    <c:strCache>
                      <c:ptCount val="2"/>
                      <c:pt idx="0">
                        <c:v>Samlet klimaaftryk for den klassiske kødsovs (CO2e)</c:v>
                      </c:pt>
                      <c:pt idx="1">
                        <c:v>Samlet klimaaftryk for din pastasovs (CO2e)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'Ark1'!$G$3:$H$3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1D3-4ABB-BA7B-DA4841393E3D}"/>
                  </c:ext>
                </c:extLst>
              </c15:ser>
            </c15:filteredBarSeries>
          </c:ext>
        </c:extLst>
      </c:barChart>
      <c:catAx>
        <c:axId val="1948220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D23527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D23527"/>
                </a:solidFill>
                <a:latin typeface="Berlingske Serif Blk" panose="02000A03080000020004" pitchFamily="50" charset="0"/>
                <a:ea typeface="+mn-ea"/>
                <a:cs typeface="+mn-cs"/>
              </a:defRPr>
            </a:pPr>
            <a:endParaRPr lang="da-DK"/>
          </a:p>
        </c:txPr>
        <c:crossAx val="1948212239"/>
        <c:crosses val="autoZero"/>
        <c:auto val="1"/>
        <c:lblAlgn val="ctr"/>
        <c:lblOffset val="100"/>
        <c:noMultiLvlLbl val="0"/>
      </c:catAx>
      <c:valAx>
        <c:axId val="1948212239"/>
        <c:scaling>
          <c:orientation val="minMax"/>
          <c:max val="13"/>
          <c:min val="0"/>
        </c:scaling>
        <c:delete val="0"/>
        <c:axPos val="l"/>
        <c:majorGridlines>
          <c:spPr>
            <a:ln w="9525" cap="flat" cmpd="sng" algn="ctr">
              <a:solidFill>
                <a:srgbClr val="D23527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rgbClr val="D23527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D23527"/>
                </a:solidFill>
                <a:latin typeface="Berlingske Serif Blk" panose="02000A03080000020004" pitchFamily="50" charset="0"/>
                <a:ea typeface="+mn-ea"/>
                <a:cs typeface="+mn-cs"/>
              </a:defRPr>
            </a:pPr>
            <a:endParaRPr lang="da-DK"/>
          </a:p>
        </c:txPr>
        <c:crossAx val="1948220559"/>
        <c:crosses val="autoZero"/>
        <c:crossBetween val="between"/>
        <c:majorUnit val="1"/>
      </c:valAx>
      <c:spPr>
        <a:noFill/>
        <a:ln>
          <a:solidFill>
            <a:srgbClr val="D23527"/>
          </a:solidFill>
        </a:ln>
        <a:effectLst/>
      </c:spPr>
    </c:plotArea>
    <c:plotVisOnly val="1"/>
    <c:dispBlanksAs val="gap"/>
    <c:showDLblsOverMax val="0"/>
  </c:chart>
  <c:spPr>
    <a:solidFill>
      <a:srgbClr val="F8B469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</xdr:colOff>
      <xdr:row>4</xdr:row>
      <xdr:rowOff>95250</xdr:rowOff>
    </xdr:from>
    <xdr:to>
      <xdr:col>9</xdr:col>
      <xdr:colOff>15240</xdr:colOff>
      <xdr:row>24</xdr:row>
      <xdr:rowOff>152400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E3A9BF1-DE80-4372-B19F-3E9FBDC99F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zoomScale="90" zoomScaleNormal="90" workbookViewId="0">
      <selection activeCell="C2" sqref="C2"/>
    </sheetView>
  </sheetViews>
  <sheetFormatPr defaultRowHeight="15"/>
  <cols>
    <col min="1" max="1" width="12.28515625" customWidth="1"/>
    <col min="2" max="2" width="23.7109375" customWidth="1"/>
    <col min="3" max="3" width="19.28515625" customWidth="1"/>
    <col min="4" max="4" width="15.7109375" customWidth="1"/>
    <col min="5" max="5" width="17.5703125" customWidth="1"/>
    <col min="7" max="7" width="18" customWidth="1"/>
    <col min="8" max="8" width="18.42578125" customWidth="1"/>
    <col min="9" max="9" width="23.5703125" customWidth="1"/>
    <col min="10" max="10" width="7.42578125" customWidth="1"/>
    <col min="11" max="11" width="45" customWidth="1"/>
  </cols>
  <sheetData>
    <row r="1" spans="1:14" ht="73.150000000000006" customHeight="1">
      <c r="A1" s="2"/>
      <c r="B1" s="11" t="s">
        <v>0</v>
      </c>
      <c r="C1" s="14" t="s">
        <v>1</v>
      </c>
      <c r="D1" s="14" t="s">
        <v>2</v>
      </c>
      <c r="E1" s="14" t="s">
        <v>3</v>
      </c>
      <c r="F1" s="10"/>
      <c r="G1" s="16" t="s">
        <v>4</v>
      </c>
      <c r="H1" s="16" t="s">
        <v>5</v>
      </c>
      <c r="I1" s="17" t="s">
        <v>6</v>
      </c>
      <c r="J1" s="6"/>
      <c r="K1" s="21" t="str">
        <f>IF(I2&gt;0.5, "Du har reduceret pastasovsens klimaatryk med mere end 50% - Godt arbejde", "Du skal reducere pastasovsens klimaaftryk mere")</f>
        <v>Du skal reducere pastasovsens klimaaftryk mere</v>
      </c>
      <c r="L1" s="3"/>
      <c r="M1" s="3"/>
      <c r="N1" s="2"/>
    </row>
    <row r="2" spans="1:14">
      <c r="A2" s="22" t="s">
        <v>7</v>
      </c>
      <c r="B2" s="12" t="s">
        <v>8</v>
      </c>
      <c r="C2" s="7">
        <v>500</v>
      </c>
      <c r="D2" s="12">
        <f>1.57*10</f>
        <v>15.700000000000001</v>
      </c>
      <c r="E2" s="12">
        <f t="shared" ref="E2:E12" si="0">(D2/1000)*C2</f>
        <v>7.8500000000000014</v>
      </c>
      <c r="F2" s="6"/>
      <c r="G2" s="24">
        <v>9.7260000000000009</v>
      </c>
      <c r="H2" s="24">
        <f>E13+E25</f>
        <v>9.7260000000000009</v>
      </c>
      <c r="I2" s="20">
        <f>((G2-H2)/G2)</f>
        <v>0</v>
      </c>
      <c r="J2" s="6"/>
      <c r="K2" s="21"/>
      <c r="L2" s="3"/>
      <c r="M2" s="3"/>
      <c r="N2" s="2"/>
    </row>
    <row r="3" spans="1:14">
      <c r="A3" s="22"/>
      <c r="B3" s="12" t="s">
        <v>9</v>
      </c>
      <c r="C3" s="7">
        <v>0</v>
      </c>
      <c r="D3" s="12">
        <f>0.54*10</f>
        <v>5.4</v>
      </c>
      <c r="E3" s="12">
        <f t="shared" si="0"/>
        <v>0</v>
      </c>
      <c r="F3" s="6"/>
      <c r="G3" s="24"/>
      <c r="H3" s="24"/>
      <c r="I3" s="20"/>
      <c r="J3" s="6"/>
      <c r="K3" s="21"/>
      <c r="L3" s="3"/>
      <c r="M3" s="3"/>
      <c r="N3" s="2"/>
    </row>
    <row r="4" spans="1:14">
      <c r="A4" s="22"/>
      <c r="B4" s="12" t="s">
        <v>10</v>
      </c>
      <c r="C4" s="7">
        <v>0</v>
      </c>
      <c r="D4" s="12">
        <f>0.5*10</f>
        <v>5</v>
      </c>
      <c r="E4" s="12">
        <f t="shared" si="0"/>
        <v>0</v>
      </c>
      <c r="F4" s="6"/>
      <c r="G4" s="6"/>
      <c r="H4" s="6"/>
      <c r="I4" s="6"/>
      <c r="J4" s="6"/>
      <c r="K4" s="21"/>
      <c r="L4" s="3"/>
      <c r="M4" s="3"/>
      <c r="N4" s="2"/>
    </row>
    <row r="5" spans="1:14">
      <c r="A5" s="22"/>
      <c r="B5" s="12" t="s">
        <v>11</v>
      </c>
      <c r="C5" s="7">
        <v>0</v>
      </c>
      <c r="D5" s="12">
        <f>0.03*10</f>
        <v>0.3</v>
      </c>
      <c r="E5" s="12">
        <f t="shared" si="0"/>
        <v>0</v>
      </c>
      <c r="F5" s="6"/>
      <c r="G5" s="6"/>
      <c r="H5" s="6"/>
      <c r="I5" s="6"/>
      <c r="J5" s="6"/>
      <c r="K5" s="21"/>
      <c r="L5" s="3"/>
      <c r="M5" s="3"/>
      <c r="N5" s="2"/>
    </row>
    <row r="6" spans="1:14" ht="14.45" customHeight="1">
      <c r="A6" s="22"/>
      <c r="B6" s="12" t="s">
        <v>12</v>
      </c>
      <c r="C6" s="7">
        <v>0</v>
      </c>
      <c r="D6" s="12">
        <f>0.03*10</f>
        <v>0.3</v>
      </c>
      <c r="E6" s="12">
        <f t="shared" si="0"/>
        <v>0</v>
      </c>
      <c r="F6" s="6"/>
      <c r="G6" s="6"/>
      <c r="H6" s="6"/>
      <c r="I6" s="6"/>
      <c r="J6" s="6"/>
      <c r="K6" s="21"/>
      <c r="L6" s="3"/>
      <c r="M6" s="3"/>
      <c r="N6" s="2"/>
    </row>
    <row r="7" spans="1:14" ht="14.45" customHeight="1">
      <c r="A7" s="22"/>
      <c r="B7" s="12" t="s">
        <v>13</v>
      </c>
      <c r="C7" s="7">
        <v>0</v>
      </c>
      <c r="D7" s="12">
        <f>0.03*10</f>
        <v>0.3</v>
      </c>
      <c r="E7" s="12">
        <f t="shared" si="0"/>
        <v>0</v>
      </c>
      <c r="F7" s="6"/>
      <c r="G7" s="6"/>
      <c r="H7" s="6"/>
      <c r="I7" s="6"/>
      <c r="J7" s="6"/>
      <c r="K7" s="21"/>
      <c r="L7" s="3"/>
      <c r="M7" s="3"/>
      <c r="N7" s="2"/>
    </row>
    <row r="8" spans="1:14" ht="14.45" customHeight="1">
      <c r="A8" s="22"/>
      <c r="B8" s="12" t="s">
        <v>14</v>
      </c>
      <c r="C8" s="7">
        <v>0</v>
      </c>
      <c r="D8" s="12">
        <f>0.03*10</f>
        <v>0.3</v>
      </c>
      <c r="E8" s="12">
        <f t="shared" si="0"/>
        <v>0</v>
      </c>
      <c r="F8" s="6"/>
      <c r="G8" s="6"/>
      <c r="H8" s="6"/>
      <c r="I8" s="6"/>
      <c r="J8" s="6"/>
      <c r="K8" s="21"/>
      <c r="L8" s="3"/>
      <c r="M8" s="3"/>
      <c r="N8" s="2"/>
    </row>
    <row r="9" spans="1:14" ht="15" customHeight="1">
      <c r="A9" s="22"/>
      <c r="B9" s="12" t="s">
        <v>15</v>
      </c>
      <c r="C9" s="7">
        <v>100</v>
      </c>
      <c r="D9" s="12">
        <f>0.05*10</f>
        <v>0.5</v>
      </c>
      <c r="E9" s="12">
        <f t="shared" si="0"/>
        <v>0.05</v>
      </c>
      <c r="F9" s="6"/>
      <c r="G9" s="6"/>
      <c r="H9" s="6"/>
      <c r="I9" s="8"/>
      <c r="J9" s="6"/>
      <c r="K9" s="21"/>
      <c r="L9" s="3"/>
      <c r="M9" s="3"/>
      <c r="N9" s="2"/>
    </row>
    <row r="10" spans="1:14" ht="14.45" customHeight="1">
      <c r="A10" s="22"/>
      <c r="B10" s="12" t="s">
        <v>16</v>
      </c>
      <c r="C10" s="7">
        <v>100</v>
      </c>
      <c r="D10" s="12">
        <f>0.05*10</f>
        <v>0.5</v>
      </c>
      <c r="E10" s="12">
        <f t="shared" si="0"/>
        <v>0.05</v>
      </c>
      <c r="F10" s="6"/>
      <c r="G10" s="6"/>
      <c r="H10" s="6"/>
      <c r="I10" s="6"/>
      <c r="J10" s="6"/>
      <c r="K10" s="21"/>
      <c r="L10" s="3"/>
      <c r="M10" s="3"/>
      <c r="N10" s="2"/>
    </row>
    <row r="11" spans="1:14" ht="14.45" customHeight="1">
      <c r="A11" s="22"/>
      <c r="B11" s="12" t="s">
        <v>31</v>
      </c>
      <c r="C11" s="7">
        <v>0</v>
      </c>
      <c r="D11" s="12">
        <f>0.07*10</f>
        <v>0.70000000000000007</v>
      </c>
      <c r="E11" s="12">
        <f t="shared" si="0"/>
        <v>0</v>
      </c>
      <c r="F11" s="6"/>
      <c r="G11" s="6"/>
      <c r="H11" s="6"/>
      <c r="I11" s="6"/>
      <c r="J11" s="6"/>
      <c r="K11" s="21"/>
      <c r="L11" s="3"/>
      <c r="M11" s="3"/>
      <c r="N11" s="2"/>
    </row>
    <row r="12" spans="1:14" ht="14.45" customHeight="1">
      <c r="A12" s="22"/>
      <c r="B12" s="12" t="s">
        <v>17</v>
      </c>
      <c r="C12" s="9">
        <v>0</v>
      </c>
      <c r="D12" s="12">
        <v>0.5</v>
      </c>
      <c r="E12" s="12">
        <f t="shared" si="0"/>
        <v>0</v>
      </c>
      <c r="F12" s="6"/>
      <c r="G12" s="6"/>
      <c r="H12" s="6"/>
      <c r="I12" s="6"/>
      <c r="J12" s="6"/>
      <c r="K12" s="21"/>
      <c r="L12" s="3"/>
      <c r="M12" s="3"/>
      <c r="N12" s="2"/>
    </row>
    <row r="13" spans="1:14" ht="15.6" customHeight="1">
      <c r="A13" s="2"/>
      <c r="B13" s="13" t="s">
        <v>18</v>
      </c>
      <c r="C13" s="13">
        <f>SUM(C2:C12)</f>
        <v>700</v>
      </c>
      <c r="D13" s="13"/>
      <c r="E13" s="13">
        <f>SUM(E2:E12)</f>
        <v>7.9500000000000011</v>
      </c>
      <c r="F13" s="6"/>
      <c r="G13" s="6"/>
      <c r="H13" s="6"/>
      <c r="I13" s="6"/>
      <c r="J13" s="6"/>
      <c r="K13" s="21"/>
      <c r="L13" s="3"/>
      <c r="M13" s="3"/>
      <c r="N13" s="2"/>
    </row>
    <row r="14" spans="1:14" ht="14.45" customHeight="1">
      <c r="A14" s="2"/>
      <c r="B14" s="10"/>
      <c r="C14" s="6"/>
      <c r="D14" s="6"/>
      <c r="E14" s="6"/>
      <c r="F14" s="6"/>
      <c r="G14" s="6"/>
      <c r="H14" s="6"/>
      <c r="I14" s="6"/>
      <c r="J14" s="6"/>
      <c r="K14" s="21"/>
      <c r="L14" s="3"/>
      <c r="M14" s="3"/>
      <c r="N14" s="2"/>
    </row>
    <row r="15" spans="1:14" ht="14.45" customHeight="1">
      <c r="A15" s="2"/>
      <c r="B15" s="10"/>
      <c r="C15" s="6"/>
      <c r="D15" s="6"/>
      <c r="E15" s="6"/>
      <c r="F15" s="6"/>
      <c r="G15" s="6"/>
      <c r="H15" s="6"/>
      <c r="I15" s="6"/>
      <c r="J15" s="6"/>
      <c r="K15" s="21"/>
      <c r="L15" s="3"/>
      <c r="M15" s="3"/>
      <c r="N15" s="2"/>
    </row>
    <row r="16" spans="1:14" ht="14.45" customHeight="1">
      <c r="A16" s="23" t="s">
        <v>19</v>
      </c>
      <c r="B16" s="12" t="s">
        <v>20</v>
      </c>
      <c r="C16" s="12">
        <v>800</v>
      </c>
      <c r="D16" s="12">
        <f>0.17*10</f>
        <v>1.7000000000000002</v>
      </c>
      <c r="E16" s="12">
        <f t="shared" ref="E16:E24" si="1">(D16/1000)*C16</f>
        <v>1.36</v>
      </c>
      <c r="F16" s="6"/>
      <c r="G16" s="6"/>
      <c r="H16" s="6"/>
      <c r="I16" s="6"/>
      <c r="J16" s="6"/>
      <c r="K16" s="21"/>
      <c r="L16" s="3"/>
      <c r="M16" s="3"/>
      <c r="N16" s="2"/>
    </row>
    <row r="17" spans="1:14" ht="14.45" customHeight="1">
      <c r="A17" s="23"/>
      <c r="B17" s="12" t="s">
        <v>21</v>
      </c>
      <c r="C17" s="12">
        <v>125</v>
      </c>
      <c r="D17" s="12">
        <f>0.17*10</f>
        <v>1.7000000000000002</v>
      </c>
      <c r="E17" s="12">
        <f t="shared" si="1"/>
        <v>0.21250000000000002</v>
      </c>
      <c r="F17" s="6"/>
      <c r="G17" s="6"/>
      <c r="H17" s="6"/>
      <c r="I17" s="6"/>
      <c r="J17" s="6"/>
      <c r="K17" s="21"/>
      <c r="L17" s="3"/>
      <c r="M17" s="3"/>
      <c r="N17" s="2"/>
    </row>
    <row r="18" spans="1:14" ht="14.45" customHeight="1">
      <c r="A18" s="23"/>
      <c r="B18" s="12" t="s">
        <v>22</v>
      </c>
      <c r="C18" s="12">
        <v>150</v>
      </c>
      <c r="D18" s="12">
        <f>0.05*10</f>
        <v>0.5</v>
      </c>
      <c r="E18" s="12">
        <f t="shared" si="1"/>
        <v>7.4999999999999997E-2</v>
      </c>
      <c r="F18" s="6"/>
      <c r="G18" s="6"/>
      <c r="H18" s="6"/>
      <c r="I18" s="6"/>
      <c r="J18" s="6"/>
      <c r="K18" s="21"/>
      <c r="L18" s="3"/>
      <c r="M18" s="3"/>
      <c r="N18" s="2"/>
    </row>
    <row r="19" spans="1:14" ht="14.45" customHeight="1">
      <c r="A19" s="23"/>
      <c r="B19" s="12" t="s">
        <v>23</v>
      </c>
      <c r="C19" s="12">
        <v>20</v>
      </c>
      <c r="D19" s="12">
        <f>0.17*10</f>
        <v>1.7000000000000002</v>
      </c>
      <c r="E19" s="12">
        <f t="shared" si="1"/>
        <v>3.4000000000000002E-2</v>
      </c>
      <c r="F19" s="6"/>
      <c r="G19" s="6"/>
      <c r="H19" s="6"/>
      <c r="I19" s="6"/>
      <c r="J19" s="6"/>
      <c r="K19" s="21"/>
      <c r="L19" s="3"/>
      <c r="M19" s="3"/>
      <c r="N19" s="2"/>
    </row>
    <row r="20" spans="1:14" ht="14.45" customHeight="1">
      <c r="A20" s="23"/>
      <c r="B20" s="12" t="s">
        <v>24</v>
      </c>
      <c r="C20" s="12">
        <v>20</v>
      </c>
      <c r="D20" s="12">
        <f>0.29*10</f>
        <v>2.9</v>
      </c>
      <c r="E20" s="12">
        <f t="shared" si="1"/>
        <v>5.7999999999999996E-2</v>
      </c>
      <c r="F20" s="6"/>
      <c r="G20" s="6"/>
      <c r="H20" s="6"/>
      <c r="I20" s="6"/>
      <c r="J20" s="6"/>
      <c r="K20" s="21"/>
      <c r="L20" s="3"/>
      <c r="M20" s="3"/>
      <c r="N20" s="2"/>
    </row>
    <row r="21" spans="1:14" ht="14.45" customHeight="1">
      <c r="A21" s="23"/>
      <c r="B21" s="12" t="s">
        <v>25</v>
      </c>
      <c r="C21" s="12">
        <v>5</v>
      </c>
      <c r="D21" s="12">
        <f>0.05*10</f>
        <v>0.5</v>
      </c>
      <c r="E21" s="12">
        <f t="shared" si="1"/>
        <v>2.5000000000000001E-3</v>
      </c>
      <c r="F21" s="6"/>
      <c r="G21" s="6"/>
      <c r="H21" s="6"/>
      <c r="I21" s="6"/>
      <c r="J21" s="6"/>
      <c r="K21" s="21"/>
      <c r="L21" s="3"/>
      <c r="M21" s="3"/>
      <c r="N21" s="2"/>
    </row>
    <row r="22" spans="1:14" ht="14.45" customHeight="1">
      <c r="A22" s="23"/>
      <c r="B22" s="12" t="s">
        <v>26</v>
      </c>
      <c r="C22" s="12">
        <v>5</v>
      </c>
      <c r="D22" s="12">
        <f>0.52*10</f>
        <v>5.2</v>
      </c>
      <c r="E22" s="12">
        <f t="shared" si="1"/>
        <v>2.5999999999999999E-2</v>
      </c>
      <c r="F22" s="6"/>
      <c r="G22" s="6"/>
      <c r="H22" s="6"/>
      <c r="I22" s="6"/>
      <c r="J22" s="6"/>
      <c r="K22" s="21"/>
      <c r="L22" s="3"/>
      <c r="M22" s="3"/>
      <c r="N22" s="2"/>
    </row>
    <row r="23" spans="1:14" ht="14.45" customHeight="1">
      <c r="A23" s="23"/>
      <c r="B23" s="12" t="s">
        <v>27</v>
      </c>
      <c r="C23" s="12">
        <v>5</v>
      </c>
      <c r="D23" s="12">
        <f>0.05*10</f>
        <v>0.5</v>
      </c>
      <c r="E23" s="12">
        <f t="shared" si="1"/>
        <v>2.5000000000000001E-3</v>
      </c>
      <c r="F23" s="6"/>
      <c r="G23" s="6"/>
      <c r="H23" s="6"/>
      <c r="I23" s="6"/>
      <c r="J23" s="6"/>
      <c r="K23" s="21"/>
      <c r="L23" s="3"/>
      <c r="M23" s="3"/>
      <c r="N23" s="2"/>
    </row>
    <row r="24" spans="1:14" ht="19.5" customHeight="1">
      <c r="A24" s="23"/>
      <c r="B24" s="12" t="s">
        <v>28</v>
      </c>
      <c r="C24" s="12">
        <v>5</v>
      </c>
      <c r="D24" s="12">
        <f>0.11*10</f>
        <v>1.1000000000000001</v>
      </c>
      <c r="E24" s="12">
        <f t="shared" si="1"/>
        <v>5.5000000000000005E-3</v>
      </c>
      <c r="F24" s="6"/>
      <c r="G24" s="6"/>
      <c r="H24" s="6"/>
      <c r="I24" s="6"/>
      <c r="J24" s="6"/>
      <c r="K24" s="21"/>
      <c r="L24" s="3"/>
      <c r="M24" s="3"/>
      <c r="N24" s="2"/>
    </row>
    <row r="25" spans="1:14" ht="15.6" customHeight="1">
      <c r="A25" s="4"/>
      <c r="B25" s="15" t="s">
        <v>29</v>
      </c>
      <c r="C25" s="15">
        <f>SUM(C16:C24)</f>
        <v>1135</v>
      </c>
      <c r="D25" s="15"/>
      <c r="E25" s="15">
        <f>SUM(E14:E24)</f>
        <v>1.7760000000000002</v>
      </c>
      <c r="F25" s="6"/>
      <c r="G25" s="6"/>
      <c r="H25" s="6"/>
      <c r="I25" s="6"/>
      <c r="J25" s="6"/>
      <c r="K25" s="21"/>
      <c r="L25" s="3"/>
      <c r="M25" s="3"/>
      <c r="N25" s="2"/>
    </row>
    <row r="26" spans="1:14">
      <c r="A26" s="2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2"/>
    </row>
    <row r="27" spans="1:14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4">
      <c r="B28" s="18" t="s">
        <v>32</v>
      </c>
      <c r="C28" s="5"/>
      <c r="D28" s="5"/>
      <c r="E28" s="5"/>
      <c r="F28" s="5"/>
      <c r="G28" s="5"/>
      <c r="H28" s="1"/>
      <c r="I28" s="1"/>
      <c r="J28" s="1"/>
      <c r="K28" s="1"/>
      <c r="L28" s="1"/>
      <c r="M28" s="1"/>
    </row>
    <row r="29" spans="1:14">
      <c r="B29" s="19" t="s">
        <v>30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4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4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4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2:1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2:1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2:1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</sheetData>
  <sheetProtection algorithmName="SHA-512" hashValue="oREaR+X3t7H1D7zP6Yb4XE8zSGnZtGjD8s4oZLoBNJEg/GdYKw/QVclc1GdiwnejWLVwO99AcJMmEc7QxjrnEg==" saltValue="GYR9KqMHZVPGRjw5tYwBnw==" spinCount="100000" sheet="1" formatCells="0" selectLockedCells="1"/>
  <mergeCells count="6">
    <mergeCell ref="I2:I3"/>
    <mergeCell ref="K1:K25"/>
    <mergeCell ref="A2:A12"/>
    <mergeCell ref="A16:A24"/>
    <mergeCell ref="H2:H3"/>
    <mergeCell ref="G2:G3"/>
  </mergeCells>
  <dataValidations count="2">
    <dataValidation type="whole" operator="lessThanOrEqual" allowBlank="1" showInputMessage="1" errorTitle="For meget fyld" error="Fyldet skal være på maksimalt 700 gram." sqref="C13">
      <formula1>700</formula1>
    </dataValidation>
    <dataValidation type="whole" allowBlank="1" showInputMessage="1" showErrorMessage="1" errorTitle="Maksimal mængde af ingrediens" error="Vi har sat en maksimal mængde af denne ingrediens på 500 gram, så det passer til en en almindelig familie på 2 voksne og 2 børn." sqref="C2:C12">
      <formula1>0</formula1>
      <formula2>500</formula2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6643C4F995CB498F64255EA7027E90" ma:contentTypeVersion="13" ma:contentTypeDescription="Opret et nyt dokument." ma:contentTypeScope="" ma:versionID="9a354b498e686f981e3730e930052fbe">
  <xsd:schema xmlns:xsd="http://www.w3.org/2001/XMLSchema" xmlns:xs="http://www.w3.org/2001/XMLSchema" xmlns:p="http://schemas.microsoft.com/office/2006/metadata/properties" xmlns:ns2="09e86a95-c6e5-4c5d-8f82-0fe29631cee0" xmlns:ns3="b8dbbf88-6335-4f0e-b613-07c073e2420c" targetNamespace="http://schemas.microsoft.com/office/2006/metadata/properties" ma:root="true" ma:fieldsID="a87f4c9017e443dfae68e3f11fa727fd" ns2:_="" ns3:_="">
    <xsd:import namespace="09e86a95-c6e5-4c5d-8f82-0fe29631cee0"/>
    <xsd:import namespace="b8dbbf88-6335-4f0e-b613-07c073e242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e86a95-c6e5-4c5d-8f82-0fe29631ce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dbbf88-6335-4f0e-b613-07c073e2420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1DB31A-7414-409C-BB83-0A9F7BD59F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e86a95-c6e5-4c5d-8f82-0fe29631cee0"/>
    <ds:schemaRef ds:uri="b8dbbf88-6335-4f0e-b613-07c073e242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DE1B12-E00E-426C-B725-E1C3E22CB71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0887239-EC5A-445C-8401-A23ECA37BF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Jesper Ravn Hansen</dc:creator>
  <cp:keywords/>
  <dc:description/>
  <cp:lastModifiedBy>anvkr</cp:lastModifiedBy>
  <cp:revision/>
  <dcterms:created xsi:type="dcterms:W3CDTF">2021-10-01T12:44:41Z</dcterms:created>
  <dcterms:modified xsi:type="dcterms:W3CDTF">2022-08-04T09:56:42Z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0x010100BB6643C4F995CB498F64255EA7027E90</vt:lpwstr>
  </property>
</Properties>
</file>